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croatianntb.sharepoint.com/sites/NABAVAHTZURED/Shared Documents/Nabava - INTERNO/URED 2026/JP-208 Tehnika i prijenos/ZA WEB/"/>
    </mc:Choice>
  </mc:AlternateContent>
  <xr:revisionPtr revIDLastSave="1" documentId="8_{1C151E4B-EDDA-4960-9609-EBF54146567E}" xr6:coauthVersionLast="47" xr6:coauthVersionMax="47" xr10:uidLastSave="{6C51B4DA-EE88-49DE-8DCA-A131CE0D2A56}"/>
  <bookViews>
    <workbookView xWindow="-120" yWindow="-120" windowWidth="29040" windowHeight="15720" xr2:uid="{00000000-000D-0000-FFFF-FFFF00000000}"/>
  </bookViews>
  <sheets>
    <sheet name="1. izmjena troškovnika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 l="1"/>
  <c r="F76" i="1"/>
  <c r="F78" i="1"/>
  <c r="G78" i="1"/>
  <c r="F11" i="1"/>
  <c r="G11" i="1" s="1"/>
  <c r="G76" i="1"/>
  <c r="F75" i="1"/>
  <c r="G75" i="1" s="1"/>
  <c r="F74" i="1"/>
  <c r="G74" i="1" s="1"/>
  <c r="F73" i="1"/>
  <c r="G73" i="1" s="1"/>
  <c r="F72" i="1"/>
  <c r="G72" i="1" s="1"/>
  <c r="F71" i="1"/>
  <c r="G71" i="1" s="1"/>
  <c r="F70" i="1"/>
  <c r="G70" i="1" s="1"/>
  <c r="F69" i="1"/>
  <c r="G69" i="1" s="1"/>
  <c r="F68" i="1"/>
  <c r="G68" i="1" s="1"/>
  <c r="F67" i="1"/>
  <c r="G67" i="1" s="1"/>
  <c r="F66" i="1"/>
  <c r="F64" i="1"/>
  <c r="G64" i="1" s="1"/>
  <c r="F63" i="1"/>
  <c r="G63" i="1" s="1"/>
  <c r="F62" i="1"/>
  <c r="G62" i="1" s="1"/>
  <c r="F61" i="1"/>
  <c r="G61" i="1" s="1"/>
  <c r="F60" i="1"/>
  <c r="G60" i="1" s="1"/>
  <c r="F59" i="1"/>
  <c r="G59" i="1" s="1"/>
  <c r="F58" i="1"/>
  <c r="G58" i="1" s="1"/>
  <c r="F57" i="1"/>
  <c r="G57" i="1" s="1"/>
  <c r="F56" i="1"/>
  <c r="G56" i="1" s="1"/>
  <c r="F55" i="1"/>
  <c r="G55" i="1" s="1"/>
  <c r="F54" i="1"/>
  <c r="G54" i="1" s="1"/>
  <c r="F53" i="1"/>
  <c r="G53" i="1" s="1"/>
  <c r="F52" i="1"/>
  <c r="G52" i="1" s="1"/>
  <c r="F50" i="1"/>
  <c r="G50" i="1" s="1"/>
  <c r="F49" i="1"/>
  <c r="G49" i="1" s="1"/>
  <c r="F48" i="1"/>
  <c r="G48" i="1" s="1"/>
  <c r="F47" i="1"/>
  <c r="G47" i="1" s="1"/>
  <c r="F46" i="1"/>
  <c r="G46" i="1" s="1"/>
  <c r="F45" i="1"/>
  <c r="G45" i="1" s="1"/>
  <c r="F44" i="1"/>
  <c r="G44" i="1" s="1"/>
  <c r="F43" i="1"/>
  <c r="G43" i="1" s="1"/>
  <c r="F42" i="1"/>
  <c r="G42" i="1" s="1"/>
  <c r="F41" i="1"/>
  <c r="G41" i="1" s="1"/>
  <c r="F40" i="1"/>
  <c r="G40" i="1" s="1"/>
  <c r="F39" i="1"/>
  <c r="G39" i="1" s="1"/>
  <c r="F38" i="1"/>
  <c r="G38" i="1" s="1"/>
  <c r="F37" i="1"/>
  <c r="G37" i="1" s="1"/>
  <c r="F34" i="1"/>
  <c r="G34" i="1" s="1"/>
  <c r="F33" i="1"/>
  <c r="G33" i="1" s="1"/>
  <c r="F32" i="1"/>
  <c r="G32" i="1" s="1"/>
  <c r="F31" i="1"/>
  <c r="G31" i="1" s="1"/>
  <c r="F30" i="1"/>
  <c r="G30" i="1" s="1"/>
  <c r="F29" i="1"/>
  <c r="G29" i="1" s="1"/>
  <c r="F28" i="1"/>
  <c r="G28" i="1" s="1"/>
  <c r="F27" i="1"/>
  <c r="G27" i="1" s="1"/>
  <c r="F25" i="1"/>
  <c r="G25" i="1" s="1"/>
  <c r="F24" i="1"/>
  <c r="G24" i="1" s="1"/>
  <c r="F23" i="1"/>
  <c r="G23" i="1" s="1"/>
  <c r="F22" i="1"/>
  <c r="G22" i="1" s="1"/>
  <c r="F21" i="1"/>
  <c r="G21" i="1" s="1"/>
  <c r="F20" i="1"/>
  <c r="G20" i="1" s="1"/>
  <c r="F19" i="1"/>
  <c r="G19" i="1" s="1"/>
  <c r="F18" i="1"/>
  <c r="G18" i="1" s="1"/>
  <c r="F17" i="1"/>
  <c r="G17" i="1" s="1"/>
  <c r="F16" i="1"/>
  <c r="G16" i="1" s="1"/>
  <c r="F15" i="1"/>
  <c r="G15" i="1" s="1"/>
  <c r="F14" i="1"/>
  <c r="G14" i="1" s="1"/>
  <c r="F13" i="1"/>
  <c r="G13" i="1" s="1"/>
  <c r="G10" i="1" l="1"/>
  <c r="F80" i="1"/>
  <c r="F81" i="1" s="1"/>
  <c r="F82" i="1" s="1"/>
  <c r="G66" i="1"/>
</calcChain>
</file>

<file path=xl/sharedStrings.xml><?xml version="1.0" encoding="utf-8"?>
<sst xmlns="http://schemas.openxmlformats.org/spreadsheetml/2006/main" count="149" uniqueCount="146">
  <si>
    <t>R.br.</t>
  </si>
  <si>
    <t>STAVKA / OPIS</t>
  </si>
  <si>
    <t>KOLIČINA</t>
  </si>
  <si>
    <t>JEDINIČNA CIJENA (EUR)</t>
  </si>
  <si>
    <t>UKUPNA CIJENA BEZ PDV-a (EUR)</t>
  </si>
  <si>
    <t>UKUPNA CIJENA S PDV-om (EUR)</t>
  </si>
  <si>
    <t>1.</t>
  </si>
  <si>
    <t>2.</t>
  </si>
  <si>
    <t>HOTEL PICAL GLAVNA DVORANA - RASVJETA / KONSTRUKCIJA / STAGE - 19-11-2026 / 20-11-2026</t>
  </si>
  <si>
    <t>3.</t>
  </si>
  <si>
    <t>4.</t>
  </si>
  <si>
    <t>5.</t>
  </si>
  <si>
    <t>6.</t>
  </si>
  <si>
    <t>7.</t>
  </si>
  <si>
    <t>8.</t>
  </si>
  <si>
    <t>9.</t>
  </si>
  <si>
    <t>10.</t>
  </si>
  <si>
    <t>11.</t>
  </si>
  <si>
    <t>12.</t>
  </si>
  <si>
    <t>13.</t>
  </si>
  <si>
    <t>14.</t>
  </si>
  <si>
    <t>15.</t>
  </si>
  <si>
    <t>OZVUČENJE GLAVNE DVORANE 19-11-2026/20-11-2026</t>
  </si>
  <si>
    <t>16.</t>
  </si>
  <si>
    <t>17.</t>
  </si>
  <si>
    <t>18.</t>
  </si>
  <si>
    <t>19.</t>
  </si>
  <si>
    <t>20.</t>
  </si>
  <si>
    <t>21.</t>
  </si>
  <si>
    <t>22.</t>
  </si>
  <si>
    <t>23.</t>
  </si>
  <si>
    <t>NAPOMENA: Bežične mikrofone i naglavne kombinacije za prijenos te audio splitere daje HRT</t>
  </si>
  <si>
    <t>VIDEO OPREMA GLAVNE DVORANE 19-11-2026/20-11-2026</t>
  </si>
  <si>
    <t>24.</t>
  </si>
  <si>
    <t>25.</t>
  </si>
  <si>
    <t>26.</t>
  </si>
  <si>
    <t>27.</t>
  </si>
  <si>
    <t>28.</t>
  </si>
  <si>
    <t>29.</t>
  </si>
  <si>
    <t>30.</t>
  </si>
  <si>
    <t>31.</t>
  </si>
  <si>
    <t>32.</t>
  </si>
  <si>
    <t>33.</t>
  </si>
  <si>
    <t>34.</t>
  </si>
  <si>
    <t>35.</t>
  </si>
  <si>
    <t>36.</t>
  </si>
  <si>
    <t>37.</t>
  </si>
  <si>
    <t>HOTEL PICAL PREDVORJE BAR I TERASA - 20-11-2026</t>
  </si>
  <si>
    <t>38.</t>
  </si>
  <si>
    <t>39.</t>
  </si>
  <si>
    <t>40.</t>
  </si>
  <si>
    <t>41.</t>
  </si>
  <si>
    <t>42.</t>
  </si>
  <si>
    <t>43.</t>
  </si>
  <si>
    <t>44.</t>
  </si>
  <si>
    <t>45.</t>
  </si>
  <si>
    <t>46.</t>
  </si>
  <si>
    <t>47.</t>
  </si>
  <si>
    <t>48.</t>
  </si>
  <si>
    <t>49.</t>
  </si>
  <si>
    <t>50.</t>
  </si>
  <si>
    <t>PARENCIANA HOTEL VEČERA I PARTY UZ DJ-A 19-11-2026</t>
  </si>
  <si>
    <t>51.</t>
  </si>
  <si>
    <t>52.</t>
  </si>
  <si>
    <t>53.</t>
  </si>
  <si>
    <t>54.</t>
  </si>
  <si>
    <t>55.</t>
  </si>
  <si>
    <t>56.</t>
  </si>
  <si>
    <t>57.</t>
  </si>
  <si>
    <t>58.</t>
  </si>
  <si>
    <t>59.</t>
  </si>
  <si>
    <t>60.</t>
  </si>
  <si>
    <t>61.</t>
  </si>
  <si>
    <t>62.</t>
  </si>
  <si>
    <t>OPĆI TROŠKOVI IZVRŠENJA PREDMETA NABAVE (TRANSPORT, SMJEŠTAJ, LOGISTIKA I OSOBLJE)</t>
  </si>
  <si>
    <t>Obuhvaća sve troškove ponuditelja nastale radi dopreme, postavljanja, korištenja i uklanjanja opreme te izvršenja svih ugovorenih usluga, uključujući prijevoz opreme i osoblja, utovar i istovar, smještaj angažiranog osoblja, troškove tehničkog i pomoćnog osoblja, logističku koordinaciju, manipulaciju opremom, interne operativne troškove, osiguranje te sve ostale troškove potrebne za uredno, pravodobno i potpuno izvršenje predmeta nabave. Trošak se iskazuje kao paušalni iznos za cjelokupni predmet nabave.</t>
  </si>
  <si>
    <t>UKUPNO EUR BEZ PDV:</t>
  </si>
  <si>
    <t>PDV 25%:</t>
  </si>
  <si>
    <t>UKUPNO EUR S PDV:</t>
  </si>
  <si>
    <t>Napomena: Svako navođenje konkretnog proizvođača, marke, tipa ili podrijetla opreme služi isključivo u svrhu jasnog opisa razine kvalitete i performansi, pri čemu je dopušteno ponuditi jednakovrijednu opremu koja jamči isti učinak, kvalitetu i funkcionalne osobine (navod „ili jednakovrijedno“).</t>
  </si>
  <si>
    <t>Oprema i količine podložne su izmjenama sukladno stvarnim potrebama Naručitelja.</t>
  </si>
  <si>
    <t>Naručitelj neće priznati niti podmirivati bilo kakve dodatne troškove po osnovi transporta, smještaja, logistike, angažmana osoblja ili drugih povezanih troškova koji nisu izričito predviđeni troškovnikom i uključeni u ponuđenu cijenu.</t>
  </si>
  <si>
    <t xml:space="preserve">Naziv i sjedište Naručitelja: Hrvatska turistička zajednica, Iblerov trg 10/IV, 10000 Zagreb, MB: 3943658, OIB: 72501368180 telefon + 385 1 4699 333,  www.croatia.hr 
Podaci o Ponuditelju 
Naziv, sjedište i adresa Ponuditelja:
_____________________________________________________________________
OIB (ili nacionalni identifikacijski broj prema zemlji sjedišta gospodarskog subjekta, ako je primjenjivo): 
_____________________________________________________________________
IBAN: ______________________________________________________________
Ponuditelj je u sustavu PDV-a                             DA        NE
(potrebno je zaokružiti jednu od ponuđenih mogućnosti)
Adresa za dostavu pošte i adresa e-pošte:
________________________________________________________________
________________________________________________________________
Kontakt osoba:______________________________________________________
Broj telefona:______________________ 
</t>
  </si>
  <si>
    <t xml:space="preserve">PROIZVOĐAČ </t>
  </si>
  <si>
    <t xml:space="preserve">Rok valjanosti ponude: 60 dana.
Način plaćanja:  Plaćanje će se izvršiti u roku od 30 dana od dana primitka uredno dostavljenog računa za izvršenu uslugu
Istinitost podataka: Ponuditelj potpisom ovog Ponudbenog lista izjavljuje da su svi podaci iz ponude točni te je bezuvjetno suglasan da Naručitelj u postupku pregleda i ocjene ponude može provjeriti njihovu istinitost.
U _______________, ______._______.______________. godine
                (mjesto)                         (datum)
ZA PONUDITELJA
______________________
(pečat i potpis ovlaštene osobe)
</t>
  </si>
  <si>
    <t>Usluga najma tehničke opreme( audio, video, rasvjeta, scenografija i režija) te usluge montaže i demontaže zamanifestaciju „DANI HRVATSKOG TURIZMA 2026.“19. i 20. studenog 2026., Evidencijski broj nabave: JP/208</t>
  </si>
  <si>
    <t xml:space="preserve">paušal </t>
  </si>
  <si>
    <t>Arhitectural wash 360W Led (kao npr. Cameo, SGM, Prolights itd. ili jednakovrijedno)</t>
  </si>
  <si>
    <t>Light controller (kao npr. MA Lighting itd. ili jednakovrijedno)</t>
  </si>
  <si>
    <t>Ambijentalna/piksel LED rasvjetna tijela s pripadajućim kontrolerima (kao npr. Lucenti, Element Labs, Prolights itd. ili jednakovrijedno)</t>
  </si>
  <si>
    <t>Praktikabl od skelne konstrukcije za kamere 2 x 2 x 0,6m + oblačenje u crno (kao npr. Pilosio itd. ili jednakovrijedno)</t>
  </si>
  <si>
    <t>Stepenice (200 x 50, v= 15 i 30 cm i druge 300 x 50cm) obučene u crno (kao npr. Eurotruss, Everdeck itd. ili jednakovrijedno)</t>
  </si>
  <si>
    <t>Pozornica promjera 8m + crni tapison, oko nje led ograda 12m x 0,5m + stepenice (kao npr. Eurotruss, Everdeck itd. ili jednakovrijedno)</t>
  </si>
  <si>
    <t>Podest za audio, video i light režiju, 12x2x0,6 m + stepenice i stolovi za pulteve, obučeni u crno (kao npr. Eurotruss, Everdeck itd. ili jednakovrijedno)</t>
  </si>
  <si>
    <t>Alu rampa 18x8m, gornja visina 6m (kao npr. Eurotruss, Litec itd. ili jednakovrijedno)</t>
  </si>
  <si>
    <t>Alu krug 4m (kao npr. Milos, TAF, Litec itd. ili jednakovrijedno)</t>
  </si>
  <si>
    <t>Alu rampa za rasvjetu 16x3m (kao npr. Litec, Eurotruss itd. ili jednakovrijedno)</t>
  </si>
  <si>
    <t>Pozornica 18x8 (v=60 cm), pokrivena crnim sjajnim iveralom 18mm s produženjem pozornice sa bočnih i zadnje strane (kao npr. Eurotruss, Everdeck itd. ili jednakovrijedno)</t>
  </si>
  <si>
    <t>Komplet žičanih mikrofona i pripadajućih stalaka (kao npr. Shure, Sennheiser, AKG itd. ili jednakovrijedno)</t>
  </si>
  <si>
    <t>Monitoring: Zvučne kutije s pripadajućim pojačalima i kablažom, gdje je svaka kutija na zasebnom izlazu (outputu) (kao npr. L’acoustics X12, D&amp;B itd. ili jednakovrijedno)</t>
  </si>
  <si>
    <t>Gooseneck mikrofon s podnim stalkom (kao npr. Shure, Sennheiser itd. ili jednakovrijedno)</t>
  </si>
  <si>
    <t>Bežični mikrofon ručni ili naglavni za konferencijsku upotrebu (kao npr. Sennheiser, Shure itd. ili jednakovrijedno)</t>
  </si>
  <si>
    <t>Delay linije: Zvučne kutije postavljene na podne zvučničke stalke, s pripadajućim pojačalima i kablažom (kao npr. L’acoustics X12, D&amp;B itd. ili jednakovrijedno)</t>
  </si>
  <si>
    <t>Front Fill zvučnici: zvučne kutije  s pripadajućim pojačalima i kablažom (kao npr.L’acoustics X8, D&amp;B itd. ili jednakovrijedno)</t>
  </si>
  <si>
    <t>Glavni mikser: Digitalni audio mikser  za FOH s pripadajućim stage box-om, minimalno 48 ulaznih (input) i 16 izlaznih (output) kanala (kao npr. Yamaha itd. ili jednakovrijedno)</t>
  </si>
  <si>
    <t>Glavno ozvučenje - Ground stack razglasni sustav manjeg formata s pripadajućim subwooferima, pojačalima i kablažom, dovoljan za kvalitetno ozvučavanje prostora prema priloženom nacrtu (kao.npr L’acoustics Kara, D&amp;B itd. ili jednakovrijedno)</t>
  </si>
  <si>
    <t>Procesing za led ekrane (kao npr. Novastar itd. ili jednakovrijedno)</t>
  </si>
  <si>
    <t>Kontrolni LCD monitor dijagonale 55”, predviđen za postavljanje na pod (kao npr. LG, Panasonic, Samsung itd. ili jednakovrijedno)</t>
  </si>
  <si>
    <t>LED ekran dimenzija 4x4.5 m slika u slici (kao npr. Absen, Gloshine, Unilumin itd. ili jednakovrijedno)</t>
  </si>
  <si>
    <t>LCD monitor dijagonale 65” na samostojećem stalku, namijenjen za potrebe registracije na 1. katu (kao npr. Samsung, Sony, Panasonic itd. ili jednakovrijedno)</t>
  </si>
  <si>
    <t>Video režija (kao npr. Barco, Analog Way itd. ili jednakovrijedno)</t>
  </si>
  <si>
    <t>LED ekran dimenzija 8x4m (kao npr. Absen, Gloshine i Unilumin itd. ili jednakovrijedno)</t>
  </si>
  <si>
    <t>LED ekran dimenzija 15x4m (kao npr. Unilumin, Gloshine, Absen itd. ili jednakovrijedno)</t>
  </si>
  <si>
    <t>LED ekran dimenzija 4x4m, slika u slici (kao npr. Absen, Unilumin, Gloshine itd. ili jednakovrijedno)</t>
  </si>
  <si>
    <t>LED floor dimenzija 4x6m (kao npr. Unilumin, Gloshine itd. ili jednakovrijedno)</t>
  </si>
  <si>
    <t>LED ekran dimenzija 12 x 0,5m oko pozornice (kao npr. Unilumi, Gloshine, Absen itd. ili jednakovrijedno)</t>
  </si>
  <si>
    <t>Media server za playout za led ekrane (ne za TV prijenos) (kao npr. Green Hippo, Resolume itd. ili jednakovrijedno)</t>
  </si>
  <si>
    <t>Powerpoint prezenter (kao npr. Microcue itd. ili jednakovrijedno)</t>
  </si>
  <si>
    <t>Notebook (kao npr.Lenovo, Samsung itd. ili jednakovrijedno)</t>
  </si>
  <si>
    <t>Kabliranje LCD-a od hotela (strujna i signalna distribucija) (kao npr.Black Magic itd. ili jednakovrijedno)</t>
  </si>
  <si>
    <t>Dekorativna LED rasvjeta (kao npr. SGM, Prolights itd. ili jednakovrijedno)</t>
  </si>
  <si>
    <t>Led moving head Wash 9x30W (kao npr. Martin, Clay Paky itd. ili jednakovrijedno)</t>
  </si>
  <si>
    <t>Moving head spot 300W (kao npr. Martin, Clay Paky itd. ili jednakovrijedno)</t>
  </si>
  <si>
    <t>Bežični ručni mikrofon (kao npr. Sennheiser, Shure itd. ili jednakovrijedno)</t>
  </si>
  <si>
    <t>Akreditacijski pult 6x1x1m + branding (klijent) (kao npr. Everdeck, Eurotruss itd. ili jednakovrijedno)</t>
  </si>
  <si>
    <t>Prednja rampa za rasvjetu 6x3m (kao npr.Eurotruss, Everdeck itd. ili jednakovrijedno)</t>
  </si>
  <si>
    <t>Alu rampa 6x3m sa koje vise modularna LED rasvjetna tijela / piksel trake visoki 2,5m (kao npr. Eurotruss, Litec itd. ili jednakovrijedno)</t>
  </si>
  <si>
    <t>Pozornica 5 x 5m x 0,6m + crni tapison + stepenice 50cm širine na 20+40cm (kao npr. Eurotruss, Everdeck itd. ili jednakovrijedno)</t>
  </si>
  <si>
    <t>DJ pult 2x1x1m + oblačenje u crno (kao npr.Everdeck, Eurotruss itd. ili jednakovrijedno)</t>
  </si>
  <si>
    <t>Razglas snage 15Kw + delay za terasu (2 x mid/hi, 2 x bas), digitalni mixer, 6 monitora za stage, žičani mikrofoni i stalci za ozvučiti band, kablaža (kao npr. L'acoustics, D&amp;B itd. ili jednakovrijedno)</t>
  </si>
  <si>
    <t>Dim mašina (Hazer) s ugrađenim usmjerenim ventilatorom (kao npr. Smoke Factory, Look Solutions itd. ili jednakovrijedno)</t>
  </si>
  <si>
    <t>Rasvjetni pult MA3 on PC (kao npr. MA Lighting itd. ili jednakovrijedno)</t>
  </si>
  <si>
    <t>Dekorativna LED rasvjeta donji dio (kao npr. Chauvet, Prolights itd. ili jednakovrijedno)</t>
  </si>
  <si>
    <t>DJ oprema (kao npr. Pioneer itd. ili jednakovrijedno)</t>
  </si>
  <si>
    <t>Razglas snage 10Kw (DJ) (kao npr. L'acoustics, D&amp;B itd. ili jednakovrijedno)</t>
  </si>
  <si>
    <t>Dim mašina + ventilator (donji dio) (kao npr. Smoke Factory, Look Solutions itd. ili jednakovrijedno)</t>
  </si>
  <si>
    <t>Pozornica 2 x 2m x 0.4m + podest za DJ-a 2x1x1m + oblačenje u crno + crni tapison (donji dio) (kao npr. Clay Paky, Everdeck itd. ili jednakovrijedno)</t>
  </si>
  <si>
    <t xml:space="preserve">Moving head na cesevima obučeno u crno (donji dio) (kao npr. Clay Paky itd. ili jednakovrijedno) </t>
  </si>
  <si>
    <t>Alu krug 6m (kao npr.Litec, TAF, Milos itd. ili jednakovrijedno)</t>
  </si>
  <si>
    <t>Podest 3 x 3 x 0,4m + stepenica širine 0,5m, visine 0,2m + led trake (razgovorna pozicija) (kao npr. Everdeck, Eurotruss itd. ili jednakovrijedno)</t>
  </si>
  <si>
    <t>Dekorativna LED rasvjeta za gornji dio (kao npr. SGM, Prolights itd. ili jednakovrijedno)</t>
  </si>
  <si>
    <t>Osvjetljenje zgrade izvana Q8 ( kao npr. SGM, Prolights itd. ili jednakovrijedno)</t>
  </si>
  <si>
    <t>Alu rampa 3x4m visine (donji dio) (kao npr. Eurotruss, Litec itd. ili jednakovrijedno)</t>
  </si>
  <si>
    <t xml:space="preserve">PRILOG 5. 1. Izmjena troškovnika predmeta nabave </t>
  </si>
  <si>
    <t>Plexi govornica (kao npr. Plex itd. ili jednakovrijedno)
Samostojeća govornica izrađena od prozirnog pleksiglasa (akrila).
Govornica mora imati kosu gornju plohu predviđenu za odlaganje govornih bilješki, dokumenata, tableta ili prijenosnog računala.
Ukupne dimenzije govornice (širina × dubina × visina) iznose približno 68,5 × 33 × 119,8 cm.
Dimenzije gornje plohe iznose približno 68,5 × 33 cm.
Dimenzije postolja iznose približno 63 × 33 cm.
Visina do nižeg ruba gornje plohe iznosi približno 115 cm, a do višeg ruba približno 119,8 cm.
Konstrukcija mora biti stabilna i prikladna za uporabu tijekom konferencija, prezentacija i drugih javnih događanja.
Rubovi moraju biti obrađeni i zaglađeni radi sigurnosti korisnika.
Dopuštena su odstupanja od navedenih dimenzija do ± 5 %, uz zadržavanje svih funkcionalnih i estetskih karakteristika traženog proizvoda.</t>
  </si>
  <si>
    <t>Pristupna rampa za osobe s invaliditetom i osobe smanjene pokretljivosti za pristup pozornici, minimalno 90 cm širine (kao npr. Litec, Alloy itd. ili jednakovrijedno)
Širina rampe: minimalno 90 cm, maksimalno 100 cm
Rampa mora omogućiti savladavanje visinske razlike od 60 cm između poda dvorane i pozornice.
Samostojeća konstrukcija prilagođena privremenoj montaži u prostoru događanja.
Rampa mora biti sigurno pričvršćena za pozornicu i podlogu radi osiguranja stabilnosti i sigurnosti korisnika.
Hodna površina mora biti protuklizna.
Konstrukcija mora biti stabilna, bez oštrih rubova i sigurnosnih nedostataka koji bi mogli ugroziti korisnike. 
Završna obrada i izgled rampe moraju biti usklađeni sa scenografskim rješenjem prostora.
Rampa mora omogućavati siguran i nesmetan pristup pozornici osobama koje koriste invalidska kolica. Izvedba mora biti u skladu s važećim propisima i standardima pristupačnosti.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</si>
</sst>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rgb="FFFFFFFF"/>
      <name val="Calibri"/>
    </font>
    <font>
      <b/>
      <sz val="12"/>
      <name val="Calibri"/>
      <family val="2"/>
      <charset val="238"/>
      <scheme val="minor"/>
    </font>
    <font>
      <b/>
      <sz val="12"/>
      <color rgb="FF003764"/>
      <name val="Calibri"/>
      <family val="2"/>
      <charset val="238"/>
      <scheme val="minor"/>
    </font>
    <font>
      <sz val="12"/>
      <color rgb="FF003764"/>
      <name val="Calibri"/>
      <family val="2"/>
      <charset val="238"/>
      <scheme val="minor"/>
    </font>
    <font>
      <sz val="11"/>
      <color rgb="FF003764"/>
      <name val="Calibri"/>
      <family val="2"/>
      <charset val="238"/>
    </font>
    <font>
      <b/>
      <sz val="11"/>
      <color rgb="FF003764"/>
      <name val="Calibri"/>
      <family val="2"/>
      <charset val="238"/>
    </font>
    <font>
      <sz val="11"/>
      <color rgb="FF003764"/>
      <name val="Calibri"/>
      <family val="2"/>
      <charset val="238"/>
      <scheme val="minor"/>
    </font>
    <font>
      <i/>
      <sz val="10"/>
      <color rgb="FF003764"/>
      <name val="Calibri"/>
      <family val="2"/>
      <charset val="238"/>
    </font>
  </fonts>
  <fills count="4">
    <fill>
      <patternFill patternType="none"/>
    </fill>
    <fill>
      <patternFill patternType="gray125"/>
    </fill>
    <fill>
      <patternFill patternType="solid">
        <fgColor rgb="FF1F4E78"/>
        <bgColor rgb="FF1F4E78"/>
      </patternFill>
    </fill>
    <fill>
      <patternFill patternType="solid">
        <fgColor rgb="FFD9E1F2"/>
        <bgColor rgb="FFD9E1F2"/>
      </patternFill>
    </fill>
  </fills>
  <borders count="4">
    <border>
      <left/>
      <right/>
      <top/>
      <bottom/>
      <diagonal/>
    </border>
    <border>
      <left style="thin">
        <color rgb="FFD9D9D9"/>
      </left>
      <right style="thin">
        <color rgb="FFD9D9D9"/>
      </right>
      <top style="thin">
        <color rgb="FFD9D9D9"/>
      </top>
      <bottom style="thin">
        <color rgb="FFD9D9D9"/>
      </bottom>
      <diagonal/>
    </border>
    <border>
      <left/>
      <right/>
      <top style="thin">
        <color auto="1"/>
      </top>
      <bottom/>
      <diagonal/>
    </border>
    <border>
      <left/>
      <right/>
      <top style="thin">
        <color rgb="FF000000"/>
      </top>
      <bottom style="double">
        <color rgb="FF000000"/>
      </bottom>
      <diagonal/>
    </border>
  </borders>
  <cellStyleXfs count="1">
    <xf numFmtId="0" fontId="0" fillId="0" borderId="0"/>
  </cellStyleXfs>
  <cellXfs count="35">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left" vertical="center" wrapText="1"/>
    </xf>
    <xf numFmtId="0" fontId="3" fillId="0" borderId="0" xfId="0" applyFont="1" applyAlignment="1">
      <alignment horizontal="left" vertical="center"/>
    </xf>
    <xf numFmtId="0" fontId="5" fillId="0" borderId="1" xfId="0" applyFont="1" applyBorder="1" applyAlignment="1">
      <alignment horizontal="left" vertical="top" wrapText="1"/>
    </xf>
    <xf numFmtId="4" fontId="5" fillId="0" borderId="1" xfId="0" applyNumberFormat="1" applyFont="1" applyBorder="1"/>
    <xf numFmtId="0" fontId="7" fillId="0" borderId="0" xfId="0" applyFont="1"/>
    <xf numFmtId="0" fontId="4" fillId="0" borderId="0" xfId="0" applyFont="1" applyAlignment="1">
      <alignment vertical="center" wrapText="1"/>
    </xf>
    <xf numFmtId="0" fontId="5" fillId="0" borderId="1" xfId="0" applyFont="1" applyBorder="1" applyAlignment="1">
      <alignment horizontal="center" vertical="top" wrapText="1"/>
    </xf>
    <xf numFmtId="0" fontId="5" fillId="0" borderId="1" xfId="0" applyFont="1" applyBorder="1" applyAlignment="1">
      <alignment wrapText="1"/>
    </xf>
    <xf numFmtId="0" fontId="5" fillId="0" borderId="1" xfId="0" applyFont="1" applyBorder="1" applyAlignment="1">
      <alignment horizontal="center" vertical="center" wrapText="1"/>
    </xf>
    <xf numFmtId="4" fontId="5" fillId="0" borderId="1" xfId="0" applyNumberFormat="1" applyFont="1" applyBorder="1" applyAlignment="1">
      <alignment wrapText="1"/>
    </xf>
    <xf numFmtId="0" fontId="5" fillId="0" borderId="1" xfId="0" applyFont="1" applyBorder="1" applyAlignment="1">
      <alignment vertical="center" wrapText="1"/>
    </xf>
    <xf numFmtId="0" fontId="7" fillId="0" borderId="0" xfId="0" applyFont="1" applyAlignment="1">
      <alignment wrapText="1"/>
    </xf>
    <xf numFmtId="0" fontId="7" fillId="0" borderId="0" xfId="0" applyFont="1" applyAlignment="1">
      <alignment vertical="center" wrapText="1"/>
    </xf>
    <xf numFmtId="0" fontId="6" fillId="0" borderId="0" xfId="0" applyFont="1" applyAlignment="1">
      <alignment horizontal="right" wrapText="1"/>
    </xf>
    <xf numFmtId="4" fontId="6" fillId="0" borderId="2" xfId="0" applyNumberFormat="1" applyFont="1" applyBorder="1" applyAlignment="1">
      <alignment wrapText="1"/>
    </xf>
    <xf numFmtId="4" fontId="6" fillId="0" borderId="0" xfId="0" applyNumberFormat="1" applyFont="1" applyAlignment="1">
      <alignment wrapText="1"/>
    </xf>
    <xf numFmtId="4" fontId="6" fillId="0" borderId="3" xfId="0" applyNumberFormat="1" applyFont="1" applyBorder="1" applyAlignment="1">
      <alignment wrapText="1"/>
    </xf>
    <xf numFmtId="0" fontId="0" fillId="0" borderId="0" xfId="0" applyAlignment="1">
      <alignment wrapText="1"/>
    </xf>
    <xf numFmtId="0" fontId="0" fillId="0" borderId="0" xfId="0" applyAlignment="1">
      <alignment vertical="center" wrapText="1"/>
    </xf>
    <xf numFmtId="0" fontId="5" fillId="0" borderId="1" xfId="0" applyFont="1" applyBorder="1" applyAlignment="1">
      <alignment horizontal="left" wrapText="1"/>
    </xf>
    <xf numFmtId="0" fontId="5" fillId="0" borderId="1" xfId="0" applyFont="1" applyBorder="1" applyAlignment="1">
      <alignment horizontal="left" vertical="center" wrapText="1"/>
    </xf>
    <xf numFmtId="0" fontId="3"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6" fillId="3" borderId="0" xfId="0" applyFont="1" applyFill="1" applyAlignment="1">
      <alignment vertical="center"/>
    </xf>
    <xf numFmtId="0" fontId="7" fillId="3" borderId="0" xfId="0" applyFont="1" applyFill="1" applyAlignment="1">
      <alignment vertical="center"/>
    </xf>
    <xf numFmtId="0" fontId="0" fillId="3" borderId="0" xfId="0" applyFill="1"/>
    <xf numFmtId="0" fontId="8" fillId="0" borderId="0" xfId="0" applyFont="1" applyAlignment="1">
      <alignment horizontal="left" vertical="center" wrapText="1"/>
    </xf>
    <xf numFmtId="0" fontId="7" fillId="0" borderId="0" xfId="0" applyFont="1" applyAlignment="1">
      <alignment vertical="center"/>
    </xf>
    <xf numFmtId="0" fontId="6" fillId="0" borderId="0" xfId="0" applyFont="1" applyAlignment="1">
      <alignment vertical="center"/>
    </xf>
    <xf numFmtId="0" fontId="6" fillId="3" borderId="0" xfId="0" applyFont="1" applyFill="1"/>
    <xf numFmtId="0" fontId="7" fillId="3" borderId="0" xfId="0" applyFont="1" applyFill="1"/>
  </cellXfs>
  <cellStyles count="1">
    <cellStyle name="Normal" xfId="0" builtinId="0"/>
  </cellStyles>
  <dxfs count="0"/>
  <tableStyles count="0" defaultTableStyle="TableStyleMedium9" defaultPivotStyle="PivotStyleLight16"/>
  <colors>
    <mruColors>
      <color rgb="FF0037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8"/>
  <sheetViews>
    <sheetView tabSelected="1" topLeftCell="A10" zoomScale="80" zoomScaleNormal="80" workbookViewId="0">
      <selection activeCell="B17" sqref="B17"/>
    </sheetView>
  </sheetViews>
  <sheetFormatPr defaultRowHeight="15" x14ac:dyDescent="0.25"/>
  <cols>
    <col min="1" max="1" width="8" style="20" customWidth="1"/>
    <col min="2" max="2" width="123.28515625" style="20" customWidth="1"/>
    <col min="3" max="3" width="27" style="20" customWidth="1"/>
    <col min="4" max="4" width="12" style="21" customWidth="1"/>
    <col min="5" max="5" width="26.42578125" style="20" customWidth="1"/>
    <col min="6" max="6" width="33.28515625" style="20" customWidth="1"/>
    <col min="7" max="7" width="37.28515625" customWidth="1"/>
  </cols>
  <sheetData>
    <row r="1" spans="1:14" ht="24.75" customHeight="1" x14ac:dyDescent="0.25">
      <c r="A1" s="24" t="s">
        <v>143</v>
      </c>
      <c r="B1" s="24"/>
      <c r="C1" s="24"/>
      <c r="D1" s="24"/>
      <c r="E1" s="24"/>
      <c r="F1" s="24"/>
      <c r="G1" s="24"/>
      <c r="H1" s="24"/>
      <c r="I1" s="24"/>
      <c r="J1" s="24"/>
      <c r="K1" s="24"/>
      <c r="L1" s="24"/>
      <c r="M1" s="24"/>
      <c r="N1" s="24"/>
    </row>
    <row r="2" spans="1:14" ht="24.75" customHeight="1" x14ac:dyDescent="0.25">
      <c r="A2" s="26" t="s">
        <v>85</v>
      </c>
      <c r="B2" s="24"/>
      <c r="C2" s="24"/>
      <c r="D2" s="24"/>
      <c r="E2" s="24"/>
      <c r="F2" s="24"/>
      <c r="G2" s="24"/>
      <c r="H2" s="4"/>
      <c r="I2" s="4"/>
      <c r="J2" s="4"/>
      <c r="K2" s="4"/>
      <c r="L2" s="4"/>
      <c r="M2" s="4"/>
      <c r="N2" s="4"/>
    </row>
    <row r="3" spans="1:14" ht="24.75" customHeight="1" x14ac:dyDescent="0.25">
      <c r="A3" s="4"/>
      <c r="B3" s="4"/>
      <c r="C3" s="4"/>
      <c r="D3" s="4"/>
      <c r="E3" s="4"/>
      <c r="F3" s="4"/>
      <c r="G3" s="4"/>
      <c r="H3" s="4"/>
      <c r="I3" s="4"/>
      <c r="J3" s="4"/>
      <c r="K3" s="4"/>
      <c r="L3" s="4"/>
      <c r="M3" s="4"/>
      <c r="N3" s="4"/>
    </row>
    <row r="4" spans="1:14" ht="408.75" customHeight="1" x14ac:dyDescent="0.25">
      <c r="A4" s="25" t="s">
        <v>82</v>
      </c>
      <c r="B4" s="25"/>
      <c r="C4" s="25"/>
      <c r="D4" s="25"/>
      <c r="E4" s="25"/>
      <c r="F4" s="25"/>
      <c r="G4" s="25"/>
      <c r="H4" s="8"/>
      <c r="I4" s="8"/>
      <c r="J4" s="8"/>
      <c r="K4" s="8"/>
      <c r="L4" s="8"/>
      <c r="M4" s="2"/>
      <c r="N4" s="2"/>
    </row>
    <row r="5" spans="1:14" ht="313.5" customHeight="1" x14ac:dyDescent="0.25">
      <c r="A5" s="25" t="s">
        <v>84</v>
      </c>
      <c r="B5" s="25"/>
      <c r="C5" s="25"/>
      <c r="D5" s="25"/>
      <c r="E5" s="25"/>
      <c r="F5" s="25"/>
      <c r="G5" s="25"/>
      <c r="H5" s="8"/>
      <c r="I5" s="8"/>
      <c r="J5" s="8"/>
      <c r="K5" s="8"/>
      <c r="L5" s="8"/>
      <c r="M5" s="2"/>
      <c r="N5" s="2"/>
    </row>
    <row r="6" spans="1:14" ht="28.5" customHeight="1" x14ac:dyDescent="0.25">
      <c r="A6" s="3"/>
      <c r="B6" s="3"/>
      <c r="C6" s="3"/>
      <c r="D6" s="3"/>
      <c r="E6" s="3"/>
      <c r="F6" s="3"/>
      <c r="G6" s="3"/>
      <c r="H6" s="8"/>
      <c r="I6" s="8"/>
      <c r="J6" s="8"/>
      <c r="K6" s="8"/>
      <c r="L6" s="8"/>
      <c r="M6" s="2"/>
      <c r="N6" s="2"/>
    </row>
    <row r="8" spans="1:14" ht="30" customHeight="1" x14ac:dyDescent="0.25">
      <c r="A8" s="1" t="s">
        <v>0</v>
      </c>
      <c r="B8" s="1" t="s">
        <v>1</v>
      </c>
      <c r="C8" s="1" t="s">
        <v>83</v>
      </c>
      <c r="D8" s="1" t="s">
        <v>2</v>
      </c>
      <c r="E8" s="1" t="s">
        <v>3</v>
      </c>
      <c r="F8" s="1" t="s">
        <v>4</v>
      </c>
      <c r="G8" s="1" t="s">
        <v>5</v>
      </c>
    </row>
    <row r="9" spans="1:14" x14ac:dyDescent="0.25">
      <c r="A9" s="29"/>
      <c r="B9" s="29"/>
      <c r="C9" s="29"/>
      <c r="D9" s="29"/>
      <c r="E9" s="29"/>
      <c r="F9" s="29"/>
      <c r="G9" s="29"/>
    </row>
    <row r="10" spans="1:14" ht="19.5" customHeight="1" x14ac:dyDescent="0.25">
      <c r="A10" s="9" t="s">
        <v>6</v>
      </c>
      <c r="B10" s="23" t="s">
        <v>87</v>
      </c>
      <c r="C10" s="10"/>
      <c r="D10" s="11">
        <v>12</v>
      </c>
      <c r="E10" s="12"/>
      <c r="F10" s="12">
        <f>D10*E10</f>
        <v>0</v>
      </c>
      <c r="G10" s="6">
        <f>F10*1.25</f>
        <v>0</v>
      </c>
    </row>
    <row r="11" spans="1:14" ht="19.5" customHeight="1" x14ac:dyDescent="0.25">
      <c r="A11" s="9" t="s">
        <v>7</v>
      </c>
      <c r="B11" s="23" t="s">
        <v>88</v>
      </c>
      <c r="C11" s="10"/>
      <c r="D11" s="11">
        <v>1</v>
      </c>
      <c r="E11" s="12"/>
      <c r="F11" s="12">
        <f>D11*E11</f>
        <v>0</v>
      </c>
      <c r="G11" s="6">
        <f>F11*1.25</f>
        <v>0</v>
      </c>
    </row>
    <row r="12" spans="1:14" ht="21" customHeight="1" x14ac:dyDescent="0.25">
      <c r="A12" s="27" t="s">
        <v>8</v>
      </c>
      <c r="B12" s="28"/>
      <c r="C12" s="28"/>
      <c r="D12" s="28"/>
      <c r="E12" s="28"/>
      <c r="F12" s="28"/>
      <c r="G12" s="28"/>
    </row>
    <row r="13" spans="1:14" ht="30" x14ac:dyDescent="0.25">
      <c r="A13" s="9" t="s">
        <v>9</v>
      </c>
      <c r="B13" s="23" t="s">
        <v>89</v>
      </c>
      <c r="C13" s="10"/>
      <c r="D13" s="11">
        <v>241</v>
      </c>
      <c r="E13" s="12"/>
      <c r="F13" s="12">
        <f t="shared" ref="F13:F25" si="0">D13*E13</f>
        <v>0</v>
      </c>
      <c r="G13" s="6">
        <f t="shared" ref="G13:G25" si="1">F13*1.25</f>
        <v>0</v>
      </c>
    </row>
    <row r="14" spans="1:14" x14ac:dyDescent="0.25">
      <c r="A14" s="9" t="s">
        <v>10</v>
      </c>
      <c r="B14" s="5" t="s">
        <v>90</v>
      </c>
      <c r="C14" s="10"/>
      <c r="D14" s="11">
        <v>3</v>
      </c>
      <c r="E14" s="12"/>
      <c r="F14" s="12">
        <f t="shared" si="0"/>
        <v>0</v>
      </c>
      <c r="G14" s="6">
        <f t="shared" si="1"/>
        <v>0</v>
      </c>
    </row>
    <row r="15" spans="1:14" ht="23.25" customHeight="1" x14ac:dyDescent="0.25">
      <c r="A15" s="9" t="s">
        <v>11</v>
      </c>
      <c r="B15" s="23" t="s">
        <v>91</v>
      </c>
      <c r="C15" s="10"/>
      <c r="D15" s="11">
        <v>2</v>
      </c>
      <c r="E15" s="12"/>
      <c r="F15" s="12">
        <f t="shared" si="0"/>
        <v>0</v>
      </c>
      <c r="G15" s="6">
        <f t="shared" si="1"/>
        <v>0</v>
      </c>
    </row>
    <row r="16" spans="1:14" ht="193.5" customHeight="1" x14ac:dyDescent="0.25">
      <c r="A16" s="11" t="s">
        <v>12</v>
      </c>
      <c r="B16" s="23" t="s">
        <v>145</v>
      </c>
      <c r="C16" s="10"/>
      <c r="D16" s="11">
        <v>1</v>
      </c>
      <c r="E16" s="12"/>
      <c r="F16" s="12">
        <f t="shared" si="0"/>
        <v>0</v>
      </c>
      <c r="G16" s="6">
        <f t="shared" si="1"/>
        <v>0</v>
      </c>
    </row>
    <row r="17" spans="1:7" ht="38.25" customHeight="1" x14ac:dyDescent="0.25">
      <c r="A17" s="11" t="s">
        <v>13</v>
      </c>
      <c r="B17" s="23" t="s">
        <v>92</v>
      </c>
      <c r="C17" s="10"/>
      <c r="D17" s="11">
        <v>1</v>
      </c>
      <c r="E17" s="12"/>
      <c r="F17" s="12">
        <f t="shared" si="0"/>
        <v>0</v>
      </c>
      <c r="G17" s="6">
        <f t="shared" si="1"/>
        <v>0</v>
      </c>
    </row>
    <row r="18" spans="1:7" ht="174" customHeight="1" x14ac:dyDescent="0.25">
      <c r="A18" s="11" t="s">
        <v>14</v>
      </c>
      <c r="B18" s="23" t="s">
        <v>144</v>
      </c>
      <c r="C18" s="10"/>
      <c r="D18" s="11">
        <v>1</v>
      </c>
      <c r="E18" s="12"/>
      <c r="F18" s="12">
        <f t="shared" si="0"/>
        <v>0</v>
      </c>
      <c r="G18" s="6">
        <f t="shared" si="1"/>
        <v>0</v>
      </c>
    </row>
    <row r="19" spans="1:7" ht="30" x14ac:dyDescent="0.25">
      <c r="A19" s="9" t="s">
        <v>15</v>
      </c>
      <c r="B19" s="5" t="s">
        <v>93</v>
      </c>
      <c r="C19" s="10"/>
      <c r="D19" s="11">
        <v>1</v>
      </c>
      <c r="E19" s="12"/>
      <c r="F19" s="12">
        <f t="shared" si="0"/>
        <v>0</v>
      </c>
      <c r="G19" s="6">
        <f t="shared" si="1"/>
        <v>0</v>
      </c>
    </row>
    <row r="20" spans="1:7" x14ac:dyDescent="0.25">
      <c r="A20" s="9" t="s">
        <v>16</v>
      </c>
      <c r="B20" s="5" t="s">
        <v>94</v>
      </c>
      <c r="C20" s="10"/>
      <c r="D20" s="11">
        <v>1</v>
      </c>
      <c r="E20" s="12"/>
      <c r="F20" s="12">
        <f t="shared" si="0"/>
        <v>0</v>
      </c>
      <c r="G20" s="6">
        <f t="shared" si="1"/>
        <v>0</v>
      </c>
    </row>
    <row r="21" spans="1:7" x14ac:dyDescent="0.25">
      <c r="A21" s="9" t="s">
        <v>17</v>
      </c>
      <c r="B21" s="5" t="s">
        <v>95</v>
      </c>
      <c r="C21" s="10"/>
      <c r="D21" s="11">
        <v>1</v>
      </c>
      <c r="E21" s="12"/>
      <c r="F21" s="12">
        <f t="shared" si="0"/>
        <v>0</v>
      </c>
      <c r="G21" s="6">
        <f t="shared" si="1"/>
        <v>0</v>
      </c>
    </row>
    <row r="22" spans="1:7" x14ac:dyDescent="0.25">
      <c r="A22" s="9" t="s">
        <v>18</v>
      </c>
      <c r="B22" s="5" t="s">
        <v>138</v>
      </c>
      <c r="C22" s="10"/>
      <c r="D22" s="11">
        <v>1</v>
      </c>
      <c r="E22" s="12"/>
      <c r="F22" s="12">
        <f t="shared" si="0"/>
        <v>0</v>
      </c>
      <c r="G22" s="6">
        <f t="shared" si="1"/>
        <v>0</v>
      </c>
    </row>
    <row r="23" spans="1:7" x14ac:dyDescent="0.25">
      <c r="A23" s="9" t="s">
        <v>19</v>
      </c>
      <c r="B23" s="5" t="s">
        <v>96</v>
      </c>
      <c r="C23" s="10"/>
      <c r="D23" s="11">
        <v>1</v>
      </c>
      <c r="E23" s="12"/>
      <c r="F23" s="12">
        <f t="shared" si="0"/>
        <v>0</v>
      </c>
      <c r="G23" s="6">
        <f t="shared" si="1"/>
        <v>0</v>
      </c>
    </row>
    <row r="24" spans="1:7" ht="35.25" customHeight="1" x14ac:dyDescent="0.25">
      <c r="A24" s="9" t="s">
        <v>20</v>
      </c>
      <c r="B24" s="5" t="s">
        <v>97</v>
      </c>
      <c r="C24" s="10"/>
      <c r="D24" s="11">
        <v>1</v>
      </c>
      <c r="E24" s="12"/>
      <c r="F24" s="12">
        <f t="shared" si="0"/>
        <v>0</v>
      </c>
      <c r="G24" s="6">
        <f t="shared" si="1"/>
        <v>0</v>
      </c>
    </row>
    <row r="25" spans="1:7" ht="30" x14ac:dyDescent="0.25">
      <c r="A25" s="9" t="s">
        <v>21</v>
      </c>
      <c r="B25" s="5" t="s">
        <v>139</v>
      </c>
      <c r="C25" s="10"/>
      <c r="D25" s="11">
        <v>1</v>
      </c>
      <c r="E25" s="12"/>
      <c r="F25" s="12">
        <f t="shared" si="0"/>
        <v>0</v>
      </c>
      <c r="G25" s="6">
        <f t="shared" si="1"/>
        <v>0</v>
      </c>
    </row>
    <row r="26" spans="1:7" ht="22.5" customHeight="1" x14ac:dyDescent="0.25">
      <c r="A26" s="27" t="s">
        <v>22</v>
      </c>
      <c r="B26" s="28"/>
      <c r="C26" s="28"/>
      <c r="D26" s="28"/>
      <c r="E26" s="28"/>
      <c r="F26" s="28"/>
      <c r="G26" s="28"/>
    </row>
    <row r="27" spans="1:7" x14ac:dyDescent="0.25">
      <c r="A27" s="9" t="s">
        <v>23</v>
      </c>
      <c r="B27" s="5" t="s">
        <v>98</v>
      </c>
      <c r="C27" s="10"/>
      <c r="D27" s="11">
        <v>30</v>
      </c>
      <c r="E27" s="12"/>
      <c r="F27" s="12">
        <f t="shared" ref="F27:F34" si="2">D27*E27</f>
        <v>0</v>
      </c>
      <c r="G27" s="6">
        <f t="shared" ref="G27:G34" si="3">F27*1.25</f>
        <v>0</v>
      </c>
    </row>
    <row r="28" spans="1:7" ht="31.5" customHeight="1" x14ac:dyDescent="0.25">
      <c r="A28" s="9" t="s">
        <v>24</v>
      </c>
      <c r="B28" s="5" t="s">
        <v>99</v>
      </c>
      <c r="C28" s="10"/>
      <c r="D28" s="11">
        <v>8</v>
      </c>
      <c r="E28" s="12"/>
      <c r="F28" s="12">
        <f t="shared" si="2"/>
        <v>0</v>
      </c>
      <c r="G28" s="6">
        <f t="shared" si="3"/>
        <v>0</v>
      </c>
    </row>
    <row r="29" spans="1:7" x14ac:dyDescent="0.25">
      <c r="A29" s="9" t="s">
        <v>25</v>
      </c>
      <c r="B29" s="23" t="s">
        <v>100</v>
      </c>
      <c r="C29" s="10"/>
      <c r="D29" s="11">
        <v>8</v>
      </c>
      <c r="E29" s="12"/>
      <c r="F29" s="12">
        <f t="shared" si="2"/>
        <v>0</v>
      </c>
      <c r="G29" s="6">
        <f t="shared" si="3"/>
        <v>0</v>
      </c>
    </row>
    <row r="30" spans="1:7" x14ac:dyDescent="0.25">
      <c r="A30" s="9" t="s">
        <v>26</v>
      </c>
      <c r="B30" s="5" t="s">
        <v>101</v>
      </c>
      <c r="C30" s="10"/>
      <c r="D30" s="11">
        <v>8</v>
      </c>
      <c r="E30" s="12"/>
      <c r="F30" s="12">
        <f t="shared" si="2"/>
        <v>0</v>
      </c>
      <c r="G30" s="6">
        <f t="shared" si="3"/>
        <v>0</v>
      </c>
    </row>
    <row r="31" spans="1:7" ht="37.5" customHeight="1" x14ac:dyDescent="0.25">
      <c r="A31" s="9" t="s">
        <v>27</v>
      </c>
      <c r="B31" s="5" t="s">
        <v>102</v>
      </c>
      <c r="C31" s="10"/>
      <c r="D31" s="11">
        <v>4</v>
      </c>
      <c r="E31" s="12"/>
      <c r="F31" s="12">
        <f t="shared" si="2"/>
        <v>0</v>
      </c>
      <c r="G31" s="6">
        <f t="shared" si="3"/>
        <v>0</v>
      </c>
    </row>
    <row r="32" spans="1:7" x14ac:dyDescent="0.25">
      <c r="A32" s="9" t="s">
        <v>28</v>
      </c>
      <c r="B32" s="5" t="s">
        <v>103</v>
      </c>
      <c r="C32" s="10"/>
      <c r="D32" s="11">
        <v>4</v>
      </c>
      <c r="E32" s="12"/>
      <c r="F32" s="12">
        <f t="shared" si="2"/>
        <v>0</v>
      </c>
      <c r="G32" s="6">
        <f t="shared" si="3"/>
        <v>0</v>
      </c>
    </row>
    <row r="33" spans="1:7" ht="36.75" customHeight="1" x14ac:dyDescent="0.25">
      <c r="A33" s="9" t="s">
        <v>29</v>
      </c>
      <c r="B33" s="5" t="s">
        <v>104</v>
      </c>
      <c r="C33" s="10"/>
      <c r="D33" s="11">
        <v>1</v>
      </c>
      <c r="E33" s="12"/>
      <c r="F33" s="12">
        <f t="shared" si="2"/>
        <v>0</v>
      </c>
      <c r="G33" s="6">
        <f t="shared" si="3"/>
        <v>0</v>
      </c>
    </row>
    <row r="34" spans="1:7" ht="49.5" customHeight="1" x14ac:dyDescent="0.25">
      <c r="A34" s="9" t="s">
        <v>30</v>
      </c>
      <c r="B34" s="22" t="s">
        <v>105</v>
      </c>
      <c r="C34" s="10"/>
      <c r="D34" s="11">
        <v>1</v>
      </c>
      <c r="E34" s="12"/>
      <c r="F34" s="12">
        <f t="shared" si="2"/>
        <v>0</v>
      </c>
      <c r="G34" s="6">
        <f t="shared" si="3"/>
        <v>0</v>
      </c>
    </row>
    <row r="35" spans="1:7" ht="21.75" customHeight="1" x14ac:dyDescent="0.25">
      <c r="A35" s="32" t="s">
        <v>31</v>
      </c>
      <c r="B35" s="31"/>
      <c r="C35" s="31"/>
      <c r="D35" s="31"/>
      <c r="E35" s="31"/>
      <c r="F35" s="31"/>
      <c r="G35" s="31"/>
    </row>
    <row r="36" spans="1:7" ht="22.5" customHeight="1" x14ac:dyDescent="0.25">
      <c r="A36" s="27" t="s">
        <v>32</v>
      </c>
      <c r="B36" s="28"/>
      <c r="C36" s="28"/>
      <c r="D36" s="28"/>
      <c r="E36" s="28"/>
      <c r="F36" s="28"/>
      <c r="G36" s="28"/>
    </row>
    <row r="37" spans="1:7" x14ac:dyDescent="0.25">
      <c r="A37" s="9" t="s">
        <v>33</v>
      </c>
      <c r="B37" s="5" t="s">
        <v>106</v>
      </c>
      <c r="C37" s="10"/>
      <c r="D37" s="11">
        <v>6</v>
      </c>
      <c r="E37" s="12"/>
      <c r="F37" s="12">
        <f t="shared" ref="F37:F50" si="4">D37*E37</f>
        <v>0</v>
      </c>
      <c r="G37" s="6">
        <f t="shared" ref="G37:G50" si="5">F37*1.25</f>
        <v>0</v>
      </c>
    </row>
    <row r="38" spans="1:7" x14ac:dyDescent="0.25">
      <c r="A38" s="9" t="s">
        <v>34</v>
      </c>
      <c r="B38" s="5" t="s">
        <v>107</v>
      </c>
      <c r="C38" s="10"/>
      <c r="D38" s="11">
        <v>2</v>
      </c>
      <c r="E38" s="12"/>
      <c r="F38" s="12">
        <f t="shared" si="4"/>
        <v>0</v>
      </c>
      <c r="G38" s="6">
        <f t="shared" si="5"/>
        <v>0</v>
      </c>
    </row>
    <row r="39" spans="1:7" x14ac:dyDescent="0.25">
      <c r="A39" s="9" t="s">
        <v>35</v>
      </c>
      <c r="B39" s="5" t="s">
        <v>108</v>
      </c>
      <c r="C39" s="10"/>
      <c r="D39" s="11">
        <v>2</v>
      </c>
      <c r="E39" s="12"/>
      <c r="F39" s="12">
        <f t="shared" si="4"/>
        <v>0</v>
      </c>
      <c r="G39" s="6">
        <f t="shared" si="5"/>
        <v>0</v>
      </c>
    </row>
    <row r="40" spans="1:7" ht="30" x14ac:dyDescent="0.25">
      <c r="A40" s="9" t="s">
        <v>36</v>
      </c>
      <c r="B40" s="5" t="s">
        <v>109</v>
      </c>
      <c r="C40" s="10"/>
      <c r="D40" s="11">
        <v>2</v>
      </c>
      <c r="E40" s="12"/>
      <c r="F40" s="12">
        <f t="shared" si="4"/>
        <v>0</v>
      </c>
      <c r="G40" s="6">
        <f t="shared" si="5"/>
        <v>0</v>
      </c>
    </row>
    <row r="41" spans="1:7" x14ac:dyDescent="0.25">
      <c r="A41" s="9" t="s">
        <v>37</v>
      </c>
      <c r="B41" s="5" t="s">
        <v>110</v>
      </c>
      <c r="C41" s="10"/>
      <c r="D41" s="11">
        <v>1</v>
      </c>
      <c r="E41" s="12"/>
      <c r="F41" s="12">
        <f t="shared" si="4"/>
        <v>0</v>
      </c>
      <c r="G41" s="6">
        <f t="shared" si="5"/>
        <v>0</v>
      </c>
    </row>
    <row r="42" spans="1:7" x14ac:dyDescent="0.25">
      <c r="A42" s="9" t="s">
        <v>38</v>
      </c>
      <c r="B42" s="5" t="s">
        <v>111</v>
      </c>
      <c r="C42" s="10"/>
      <c r="D42" s="11">
        <v>1</v>
      </c>
      <c r="E42" s="12"/>
      <c r="F42" s="12">
        <f t="shared" si="4"/>
        <v>0</v>
      </c>
      <c r="G42" s="6">
        <f t="shared" si="5"/>
        <v>0</v>
      </c>
    </row>
    <row r="43" spans="1:7" x14ac:dyDescent="0.25">
      <c r="A43" s="9" t="s">
        <v>39</v>
      </c>
      <c r="B43" s="5" t="s">
        <v>112</v>
      </c>
      <c r="C43" s="10"/>
      <c r="D43" s="11">
        <v>1</v>
      </c>
      <c r="E43" s="12"/>
      <c r="F43" s="12">
        <f t="shared" si="4"/>
        <v>0</v>
      </c>
      <c r="G43" s="6">
        <f t="shared" si="5"/>
        <v>0</v>
      </c>
    </row>
    <row r="44" spans="1:7" x14ac:dyDescent="0.25">
      <c r="A44" s="9" t="s">
        <v>40</v>
      </c>
      <c r="B44" s="5" t="s">
        <v>113</v>
      </c>
      <c r="C44" s="10"/>
      <c r="D44" s="11">
        <v>1</v>
      </c>
      <c r="E44" s="12"/>
      <c r="F44" s="12">
        <f t="shared" si="4"/>
        <v>0</v>
      </c>
      <c r="G44" s="6">
        <f t="shared" si="5"/>
        <v>0</v>
      </c>
    </row>
    <row r="45" spans="1:7" x14ac:dyDescent="0.25">
      <c r="A45" s="9" t="s">
        <v>41</v>
      </c>
      <c r="B45" s="5" t="s">
        <v>114</v>
      </c>
      <c r="C45" s="10"/>
      <c r="D45" s="11">
        <v>1</v>
      </c>
      <c r="E45" s="12"/>
      <c r="F45" s="12">
        <f t="shared" si="4"/>
        <v>0</v>
      </c>
      <c r="G45" s="6">
        <f t="shared" si="5"/>
        <v>0</v>
      </c>
    </row>
    <row r="46" spans="1:7" x14ac:dyDescent="0.25">
      <c r="A46" s="9" t="s">
        <v>42</v>
      </c>
      <c r="B46" s="5" t="s">
        <v>115</v>
      </c>
      <c r="C46" s="10"/>
      <c r="D46" s="11">
        <v>1</v>
      </c>
      <c r="E46" s="12"/>
      <c r="F46" s="12">
        <f t="shared" si="4"/>
        <v>0</v>
      </c>
      <c r="G46" s="6">
        <f t="shared" si="5"/>
        <v>0</v>
      </c>
    </row>
    <row r="47" spans="1:7" x14ac:dyDescent="0.25">
      <c r="A47" s="9" t="s">
        <v>43</v>
      </c>
      <c r="B47" s="5" t="s">
        <v>116</v>
      </c>
      <c r="C47" s="10"/>
      <c r="D47" s="11">
        <v>1</v>
      </c>
      <c r="E47" s="12"/>
      <c r="F47" s="12">
        <f t="shared" si="4"/>
        <v>0</v>
      </c>
      <c r="G47" s="6">
        <f t="shared" si="5"/>
        <v>0</v>
      </c>
    </row>
    <row r="48" spans="1:7" x14ac:dyDescent="0.25">
      <c r="A48" s="9" t="s">
        <v>44</v>
      </c>
      <c r="B48" s="5" t="s">
        <v>117</v>
      </c>
      <c r="C48" s="10"/>
      <c r="D48" s="11">
        <v>1</v>
      </c>
      <c r="E48" s="12"/>
      <c r="F48" s="12">
        <f t="shared" si="4"/>
        <v>0</v>
      </c>
      <c r="G48" s="6">
        <f t="shared" si="5"/>
        <v>0</v>
      </c>
    </row>
    <row r="49" spans="1:7" x14ac:dyDescent="0.25">
      <c r="A49" s="9" t="s">
        <v>45</v>
      </c>
      <c r="B49" s="5" t="s">
        <v>118</v>
      </c>
      <c r="C49" s="10"/>
      <c r="D49" s="11">
        <v>1</v>
      </c>
      <c r="E49" s="12"/>
      <c r="F49" s="12">
        <f t="shared" si="4"/>
        <v>0</v>
      </c>
      <c r="G49" s="6">
        <f t="shared" si="5"/>
        <v>0</v>
      </c>
    </row>
    <row r="50" spans="1:7" x14ac:dyDescent="0.25">
      <c r="A50" s="9" t="s">
        <v>46</v>
      </c>
      <c r="B50" s="5" t="s">
        <v>119</v>
      </c>
      <c r="C50" s="10"/>
      <c r="D50" s="11">
        <v>1</v>
      </c>
      <c r="E50" s="12"/>
      <c r="F50" s="12">
        <f t="shared" si="4"/>
        <v>0</v>
      </c>
      <c r="G50" s="6">
        <f t="shared" si="5"/>
        <v>0</v>
      </c>
    </row>
    <row r="51" spans="1:7" ht="19.5" customHeight="1" x14ac:dyDescent="0.25">
      <c r="A51" s="27" t="s">
        <v>47</v>
      </c>
      <c r="B51" s="28"/>
      <c r="C51" s="28"/>
      <c r="D51" s="28"/>
      <c r="E51" s="28"/>
      <c r="F51" s="28"/>
      <c r="G51" s="28"/>
    </row>
    <row r="52" spans="1:7" ht="30" x14ac:dyDescent="0.25">
      <c r="A52" s="9" t="s">
        <v>48</v>
      </c>
      <c r="B52" s="5" t="s">
        <v>89</v>
      </c>
      <c r="C52" s="10"/>
      <c r="D52" s="11">
        <v>72</v>
      </c>
      <c r="E52" s="12"/>
      <c r="F52" s="12">
        <f t="shared" ref="F52:F64" si="6">D52*E52</f>
        <v>0</v>
      </c>
      <c r="G52" s="6">
        <f t="shared" ref="G52:G64" si="7">F52*1.25</f>
        <v>0</v>
      </c>
    </row>
    <row r="53" spans="1:7" x14ac:dyDescent="0.25">
      <c r="A53" s="9" t="s">
        <v>49</v>
      </c>
      <c r="B53" s="5" t="s">
        <v>120</v>
      </c>
      <c r="C53" s="10"/>
      <c r="D53" s="11">
        <v>35</v>
      </c>
      <c r="E53" s="12"/>
      <c r="F53" s="12">
        <f t="shared" si="6"/>
        <v>0</v>
      </c>
      <c r="G53" s="6">
        <f t="shared" si="7"/>
        <v>0</v>
      </c>
    </row>
    <row r="54" spans="1:7" x14ac:dyDescent="0.25">
      <c r="A54" s="9" t="s">
        <v>50</v>
      </c>
      <c r="B54" s="5" t="s">
        <v>121</v>
      </c>
      <c r="C54" s="10"/>
      <c r="D54" s="11">
        <v>12</v>
      </c>
      <c r="E54" s="12"/>
      <c r="F54" s="12">
        <f t="shared" si="6"/>
        <v>0</v>
      </c>
      <c r="G54" s="6">
        <f t="shared" si="7"/>
        <v>0</v>
      </c>
    </row>
    <row r="55" spans="1:7" x14ac:dyDescent="0.25">
      <c r="A55" s="9" t="s">
        <v>51</v>
      </c>
      <c r="B55" s="5" t="s">
        <v>122</v>
      </c>
      <c r="C55" s="10"/>
      <c r="D55" s="11">
        <v>6</v>
      </c>
      <c r="E55" s="12"/>
      <c r="F55" s="12">
        <f t="shared" si="6"/>
        <v>0</v>
      </c>
      <c r="G55" s="6">
        <f t="shared" si="7"/>
        <v>0</v>
      </c>
    </row>
    <row r="56" spans="1:7" x14ac:dyDescent="0.25">
      <c r="A56" s="9" t="s">
        <v>52</v>
      </c>
      <c r="B56" s="5" t="s">
        <v>123</v>
      </c>
      <c r="C56" s="10"/>
      <c r="D56" s="11">
        <v>2</v>
      </c>
      <c r="E56" s="12"/>
      <c r="F56" s="12">
        <f t="shared" si="6"/>
        <v>0</v>
      </c>
      <c r="G56" s="6">
        <f t="shared" si="7"/>
        <v>0</v>
      </c>
    </row>
    <row r="57" spans="1:7" x14ac:dyDescent="0.25">
      <c r="A57" s="9" t="s">
        <v>53</v>
      </c>
      <c r="B57" s="5" t="s">
        <v>124</v>
      </c>
      <c r="C57" s="10"/>
      <c r="D57" s="11">
        <v>1</v>
      </c>
      <c r="E57" s="12"/>
      <c r="F57" s="12">
        <f t="shared" si="6"/>
        <v>0</v>
      </c>
      <c r="G57" s="6">
        <f t="shared" si="7"/>
        <v>0</v>
      </c>
    </row>
    <row r="58" spans="1:7" x14ac:dyDescent="0.25">
      <c r="A58" s="9" t="s">
        <v>54</v>
      </c>
      <c r="B58" s="5" t="s">
        <v>125</v>
      </c>
      <c r="C58" s="10"/>
      <c r="D58" s="11">
        <v>1</v>
      </c>
      <c r="E58" s="12"/>
      <c r="F58" s="12">
        <f t="shared" si="6"/>
        <v>0</v>
      </c>
      <c r="G58" s="6">
        <f t="shared" si="7"/>
        <v>0</v>
      </c>
    </row>
    <row r="59" spans="1:7" x14ac:dyDescent="0.25">
      <c r="A59" s="9" t="s">
        <v>55</v>
      </c>
      <c r="B59" s="5" t="s">
        <v>126</v>
      </c>
      <c r="C59" s="10"/>
      <c r="D59" s="11">
        <v>1</v>
      </c>
      <c r="E59" s="12"/>
      <c r="F59" s="12">
        <f t="shared" si="6"/>
        <v>0</v>
      </c>
      <c r="G59" s="6">
        <f t="shared" si="7"/>
        <v>0</v>
      </c>
    </row>
    <row r="60" spans="1:7" x14ac:dyDescent="0.25">
      <c r="A60" s="9" t="s">
        <v>56</v>
      </c>
      <c r="B60" s="5" t="s">
        <v>127</v>
      </c>
      <c r="C60" s="10"/>
      <c r="D60" s="11">
        <v>1</v>
      </c>
      <c r="E60" s="12"/>
      <c r="F60" s="12">
        <f t="shared" si="6"/>
        <v>0</v>
      </c>
      <c r="G60" s="6">
        <f t="shared" si="7"/>
        <v>0</v>
      </c>
    </row>
    <row r="61" spans="1:7" x14ac:dyDescent="0.25">
      <c r="A61" s="9" t="s">
        <v>57</v>
      </c>
      <c r="B61" s="5" t="s">
        <v>128</v>
      </c>
      <c r="C61" s="10"/>
      <c r="D61" s="11">
        <v>1</v>
      </c>
      <c r="E61" s="12"/>
      <c r="F61" s="12">
        <f t="shared" si="6"/>
        <v>0</v>
      </c>
      <c r="G61" s="6">
        <f t="shared" si="7"/>
        <v>0</v>
      </c>
    </row>
    <row r="62" spans="1:7" ht="30" x14ac:dyDescent="0.25">
      <c r="A62" s="9" t="s">
        <v>58</v>
      </c>
      <c r="B62" s="5" t="s">
        <v>129</v>
      </c>
      <c r="C62" s="10"/>
      <c r="D62" s="11">
        <v>1</v>
      </c>
      <c r="E62" s="12"/>
      <c r="F62" s="12">
        <f t="shared" si="6"/>
        <v>0</v>
      </c>
      <c r="G62" s="6">
        <f t="shared" si="7"/>
        <v>0</v>
      </c>
    </row>
    <row r="63" spans="1:7" x14ac:dyDescent="0.25">
      <c r="A63" s="9" t="s">
        <v>59</v>
      </c>
      <c r="B63" s="5" t="s">
        <v>130</v>
      </c>
      <c r="C63" s="10"/>
      <c r="D63" s="11">
        <v>1</v>
      </c>
      <c r="E63" s="12"/>
      <c r="F63" s="12">
        <f t="shared" si="6"/>
        <v>0</v>
      </c>
      <c r="G63" s="6">
        <f t="shared" si="7"/>
        <v>0</v>
      </c>
    </row>
    <row r="64" spans="1:7" ht="21" customHeight="1" x14ac:dyDescent="0.25">
      <c r="A64" s="9" t="s">
        <v>60</v>
      </c>
      <c r="B64" s="5" t="s">
        <v>131</v>
      </c>
      <c r="C64" s="10"/>
      <c r="D64" s="11">
        <v>1</v>
      </c>
      <c r="E64" s="12"/>
      <c r="F64" s="12">
        <f t="shared" si="6"/>
        <v>0</v>
      </c>
      <c r="G64" s="6">
        <f t="shared" si="7"/>
        <v>0</v>
      </c>
    </row>
    <row r="65" spans="1:7" ht="18.75" customHeight="1" x14ac:dyDescent="0.25">
      <c r="A65" s="27" t="s">
        <v>61</v>
      </c>
      <c r="B65" s="28"/>
      <c r="C65" s="28"/>
      <c r="D65" s="28"/>
      <c r="E65" s="28"/>
      <c r="F65" s="28"/>
      <c r="G65" s="28"/>
    </row>
    <row r="66" spans="1:7" ht="30" x14ac:dyDescent="0.25">
      <c r="A66" s="9" t="s">
        <v>62</v>
      </c>
      <c r="B66" s="5" t="s">
        <v>89</v>
      </c>
      <c r="C66" s="10"/>
      <c r="D66" s="11">
        <v>48</v>
      </c>
      <c r="E66" s="12"/>
      <c r="F66" s="12">
        <f t="shared" ref="F66:F75" si="8">D66*E66</f>
        <v>0</v>
      </c>
      <c r="G66" s="6">
        <f t="shared" ref="G66:G76" si="9">F66*1.25</f>
        <v>0</v>
      </c>
    </row>
    <row r="67" spans="1:7" x14ac:dyDescent="0.25">
      <c r="A67" s="9" t="s">
        <v>63</v>
      </c>
      <c r="B67" s="5" t="s">
        <v>140</v>
      </c>
      <c r="C67" s="10"/>
      <c r="D67" s="11">
        <v>37</v>
      </c>
      <c r="E67" s="12"/>
      <c r="F67" s="12">
        <f t="shared" si="8"/>
        <v>0</v>
      </c>
      <c r="G67" s="6">
        <f t="shared" si="9"/>
        <v>0</v>
      </c>
    </row>
    <row r="68" spans="1:7" x14ac:dyDescent="0.25">
      <c r="A68" s="9" t="s">
        <v>64</v>
      </c>
      <c r="B68" s="5" t="s">
        <v>132</v>
      </c>
      <c r="C68" s="10"/>
      <c r="D68" s="11">
        <v>35</v>
      </c>
      <c r="E68" s="12"/>
      <c r="F68" s="12">
        <f t="shared" si="8"/>
        <v>0</v>
      </c>
      <c r="G68" s="6">
        <f t="shared" si="9"/>
        <v>0</v>
      </c>
    </row>
    <row r="69" spans="1:7" x14ac:dyDescent="0.25">
      <c r="A69" s="9" t="s">
        <v>65</v>
      </c>
      <c r="B69" s="5" t="s">
        <v>141</v>
      </c>
      <c r="C69" s="10"/>
      <c r="D69" s="11">
        <v>12</v>
      </c>
      <c r="E69" s="12"/>
      <c r="F69" s="12">
        <f t="shared" si="8"/>
        <v>0</v>
      </c>
      <c r="G69" s="6">
        <f t="shared" si="9"/>
        <v>0</v>
      </c>
    </row>
    <row r="70" spans="1:7" ht="30.75" customHeight="1" x14ac:dyDescent="0.25">
      <c r="A70" s="9" t="s">
        <v>66</v>
      </c>
      <c r="B70" s="22" t="s">
        <v>137</v>
      </c>
      <c r="C70" s="10"/>
      <c r="D70" s="11">
        <v>18</v>
      </c>
      <c r="E70" s="12"/>
      <c r="F70" s="12">
        <f t="shared" si="8"/>
        <v>0</v>
      </c>
      <c r="G70" s="6">
        <f t="shared" si="9"/>
        <v>0</v>
      </c>
    </row>
    <row r="71" spans="1:7" ht="22.5" customHeight="1" x14ac:dyDescent="0.25">
      <c r="A71" s="9" t="s">
        <v>67</v>
      </c>
      <c r="B71" s="23" t="s">
        <v>131</v>
      </c>
      <c r="C71" s="10"/>
      <c r="D71" s="11">
        <v>1</v>
      </c>
      <c r="E71" s="12"/>
      <c r="F71" s="12">
        <f t="shared" si="8"/>
        <v>0</v>
      </c>
      <c r="G71" s="6">
        <f t="shared" si="9"/>
        <v>0</v>
      </c>
    </row>
    <row r="72" spans="1:7" ht="21" customHeight="1" x14ac:dyDescent="0.25">
      <c r="A72" s="9" t="s">
        <v>68</v>
      </c>
      <c r="B72" s="5" t="s">
        <v>133</v>
      </c>
      <c r="C72" s="10"/>
      <c r="D72" s="11">
        <v>1</v>
      </c>
      <c r="E72" s="12"/>
      <c r="F72" s="12">
        <f t="shared" si="8"/>
        <v>0</v>
      </c>
      <c r="G72" s="6">
        <f t="shared" si="9"/>
        <v>0</v>
      </c>
    </row>
    <row r="73" spans="1:7" ht="30" x14ac:dyDescent="0.25">
      <c r="A73" s="9" t="s">
        <v>69</v>
      </c>
      <c r="B73" s="5" t="s">
        <v>136</v>
      </c>
      <c r="C73" s="10"/>
      <c r="D73" s="11">
        <v>1</v>
      </c>
      <c r="E73" s="12"/>
      <c r="F73" s="12">
        <f t="shared" si="8"/>
        <v>0</v>
      </c>
      <c r="G73" s="6">
        <f t="shared" si="9"/>
        <v>0</v>
      </c>
    </row>
    <row r="74" spans="1:7" ht="18.75" customHeight="1" x14ac:dyDescent="0.25">
      <c r="A74" s="9" t="s">
        <v>70</v>
      </c>
      <c r="B74" s="5" t="s">
        <v>142</v>
      </c>
      <c r="C74" s="10"/>
      <c r="D74" s="11">
        <v>1</v>
      </c>
      <c r="E74" s="12"/>
      <c r="F74" s="12">
        <f t="shared" si="8"/>
        <v>0</v>
      </c>
      <c r="G74" s="6">
        <f t="shared" si="9"/>
        <v>0</v>
      </c>
    </row>
    <row r="75" spans="1:7" ht="18" customHeight="1" x14ac:dyDescent="0.25">
      <c r="A75" s="9" t="s">
        <v>71</v>
      </c>
      <c r="B75" s="5" t="s">
        <v>134</v>
      </c>
      <c r="C75" s="10"/>
      <c r="D75" s="11">
        <v>1</v>
      </c>
      <c r="E75" s="12"/>
      <c r="F75" s="12">
        <f t="shared" si="8"/>
        <v>0</v>
      </c>
      <c r="G75" s="6">
        <f t="shared" si="9"/>
        <v>0</v>
      </c>
    </row>
    <row r="76" spans="1:7" x14ac:dyDescent="0.25">
      <c r="A76" s="9" t="s">
        <v>72</v>
      </c>
      <c r="B76" s="5" t="s">
        <v>135</v>
      </c>
      <c r="C76" s="13"/>
      <c r="D76" s="11">
        <v>1</v>
      </c>
      <c r="E76" s="12"/>
      <c r="F76" s="12">
        <f>D76*E76</f>
        <v>0</v>
      </c>
      <c r="G76" s="6">
        <f t="shared" si="9"/>
        <v>0</v>
      </c>
    </row>
    <row r="77" spans="1:7" x14ac:dyDescent="0.25">
      <c r="A77" s="33" t="s">
        <v>74</v>
      </c>
      <c r="B77" s="34"/>
      <c r="C77" s="34"/>
      <c r="D77" s="34"/>
      <c r="E77" s="34"/>
      <c r="F77" s="34"/>
      <c r="G77" s="34"/>
    </row>
    <row r="78" spans="1:7" ht="60" x14ac:dyDescent="0.25">
      <c r="A78" s="9" t="s">
        <v>73</v>
      </c>
      <c r="B78" s="5" t="s">
        <v>75</v>
      </c>
      <c r="C78" s="10"/>
      <c r="D78" s="11" t="s">
        <v>86</v>
      </c>
      <c r="E78" s="12"/>
      <c r="F78" s="12">
        <f>E78</f>
        <v>0</v>
      </c>
      <c r="G78" s="6">
        <f>F78*1.25</f>
        <v>0</v>
      </c>
    </row>
    <row r="79" spans="1:7" x14ac:dyDescent="0.25">
      <c r="A79" s="14"/>
      <c r="B79" s="14"/>
      <c r="C79" s="14"/>
      <c r="D79" s="15"/>
      <c r="E79" s="14"/>
      <c r="F79" s="14"/>
      <c r="G79" s="7"/>
    </row>
    <row r="80" spans="1:7" x14ac:dyDescent="0.25">
      <c r="A80" s="14"/>
      <c r="B80" s="14"/>
      <c r="C80" s="14"/>
      <c r="D80" s="15"/>
      <c r="E80" s="16" t="s">
        <v>76</v>
      </c>
      <c r="F80" s="17">
        <f>SUM(F9:F78)</f>
        <v>0</v>
      </c>
      <c r="G80" s="7"/>
    </row>
    <row r="81" spans="1:7" x14ac:dyDescent="0.25">
      <c r="A81" s="14"/>
      <c r="B81" s="14"/>
      <c r="C81" s="14"/>
      <c r="D81" s="15"/>
      <c r="E81" s="16" t="s">
        <v>77</v>
      </c>
      <c r="F81" s="18">
        <f>F80*0.25</f>
        <v>0</v>
      </c>
      <c r="G81" s="7"/>
    </row>
    <row r="82" spans="1:7" ht="15.75" thickBot="1" x14ac:dyDescent="0.3">
      <c r="A82" s="14"/>
      <c r="B82" s="14"/>
      <c r="C82" s="14"/>
      <c r="D82" s="15"/>
      <c r="E82" s="16" t="s">
        <v>78</v>
      </c>
      <c r="F82" s="19">
        <f>F80+F81</f>
        <v>0</v>
      </c>
      <c r="G82" s="7"/>
    </row>
    <row r="83" spans="1:7" ht="15.75" thickTop="1" x14ac:dyDescent="0.25">
      <c r="A83" s="14"/>
      <c r="B83" s="14"/>
      <c r="C83" s="14"/>
      <c r="D83" s="15"/>
      <c r="E83" s="16"/>
      <c r="F83" s="18"/>
      <c r="G83" s="7"/>
    </row>
    <row r="84" spans="1:7" x14ac:dyDescent="0.25">
      <c r="A84" s="14"/>
      <c r="B84" s="14"/>
      <c r="C84" s="14"/>
      <c r="D84" s="15"/>
      <c r="E84" s="14"/>
      <c r="F84" s="14"/>
      <c r="G84" s="7"/>
    </row>
    <row r="85" spans="1:7" ht="41.25" customHeight="1" x14ac:dyDescent="0.25">
      <c r="A85" s="30" t="s">
        <v>79</v>
      </c>
      <c r="B85" s="31"/>
      <c r="C85" s="31"/>
      <c r="D85" s="31"/>
      <c r="E85" s="31"/>
      <c r="F85" s="31"/>
      <c r="G85" s="31"/>
    </row>
    <row r="86" spans="1:7" ht="25.5" customHeight="1" x14ac:dyDescent="0.25">
      <c r="A86" s="30" t="s">
        <v>80</v>
      </c>
      <c r="B86" s="31"/>
      <c r="C86" s="31"/>
      <c r="D86" s="31"/>
      <c r="E86" s="31"/>
      <c r="F86" s="31"/>
      <c r="G86" s="31"/>
    </row>
    <row r="87" spans="1:7" x14ac:dyDescent="0.25">
      <c r="A87" s="30" t="s">
        <v>81</v>
      </c>
      <c r="B87" s="31"/>
      <c r="C87" s="31"/>
      <c r="D87" s="31"/>
      <c r="E87" s="31"/>
      <c r="F87" s="31"/>
      <c r="G87" s="31"/>
    </row>
    <row r="88" spans="1:7" x14ac:dyDescent="0.25">
      <c r="A88" s="31"/>
      <c r="B88" s="31"/>
      <c r="C88" s="31"/>
      <c r="D88" s="31"/>
      <c r="E88" s="31"/>
      <c r="F88" s="31"/>
      <c r="G88" s="31"/>
    </row>
  </sheetData>
  <mergeCells count="15">
    <mergeCell ref="A86:G86"/>
    <mergeCell ref="A35:G35"/>
    <mergeCell ref="A12:G12"/>
    <mergeCell ref="A87:G88"/>
    <mergeCell ref="A65:G65"/>
    <mergeCell ref="A77:G77"/>
    <mergeCell ref="A51:G51"/>
    <mergeCell ref="A85:G85"/>
    <mergeCell ref="A1:N1"/>
    <mergeCell ref="A5:G5"/>
    <mergeCell ref="A4:G4"/>
    <mergeCell ref="A2:G2"/>
    <mergeCell ref="A36:G36"/>
    <mergeCell ref="A26:G26"/>
    <mergeCell ref="A9:G9"/>
  </mergeCells>
  <pageMargins left="0.75" right="0.75" top="1" bottom="1" header="0.5" footer="0.5"/>
  <pageSetup paperSize="9" scale="55"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7930293-ec16-414a-b02b-3b0f9975b2f0">
      <Terms xmlns="http://schemas.microsoft.com/office/infopath/2007/PartnerControls"/>
    </lcf76f155ced4ddcb4097134ff3c332f>
    <TaxCatchAll xmlns="8bce39bc-f1db-47a8-afbe-505a784f093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5D8A05F945AC804EA38D2E0ED65F309D" ma:contentTypeVersion="13" ma:contentTypeDescription="Stvaranje novog dokumenta." ma:contentTypeScope="" ma:versionID="0dee126d04297e6d647f69481ac9e36b">
  <xsd:schema xmlns:xsd="http://www.w3.org/2001/XMLSchema" xmlns:xs="http://www.w3.org/2001/XMLSchema" xmlns:p="http://schemas.microsoft.com/office/2006/metadata/properties" xmlns:ns2="27930293-ec16-414a-b02b-3b0f9975b2f0" xmlns:ns3="8bce39bc-f1db-47a8-afbe-505a784f0935" targetNamespace="http://schemas.microsoft.com/office/2006/metadata/properties" ma:root="true" ma:fieldsID="3352eeb4d95488dc73bb685fde809bd4" ns2:_="" ns3:_="">
    <xsd:import namespace="27930293-ec16-414a-b02b-3b0f9975b2f0"/>
    <xsd:import namespace="8bce39bc-f1db-47a8-afbe-505a784f09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930293-ec16-414a-b02b-3b0f9975b2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Oznake slika" ma:readOnly="false" ma:fieldId="{5cf76f15-5ced-4ddc-b409-7134ff3c332f}" ma:taxonomyMulti="true" ma:sspId="14e0f7bb-ef61-46c6-9645-86f47405abd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bce39bc-f1db-47a8-afbe-505a784f093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2578b19-1243-4f08-b4b8-827817e6d76a}" ma:internalName="TaxCatchAll" ma:showField="CatchAllData" ma:web="8bce39bc-f1db-47a8-afbe-505a784f09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4BAF50-D038-44DB-968F-6FF93450F095}">
  <ds:schemaRefs>
    <ds:schemaRef ds:uri="http://schemas.microsoft.com/sharepoint/v3/contenttype/forms"/>
  </ds:schemaRefs>
</ds:datastoreItem>
</file>

<file path=customXml/itemProps2.xml><?xml version="1.0" encoding="utf-8"?>
<ds:datastoreItem xmlns:ds="http://schemas.openxmlformats.org/officeDocument/2006/customXml" ds:itemID="{EA839A1D-DDBA-4F78-901D-6B3191AE030D}">
  <ds:schemaRefs>
    <ds:schemaRef ds:uri="http://schemas.microsoft.com/office/2006/metadata/properties"/>
    <ds:schemaRef ds:uri="http://schemas.microsoft.com/office/infopath/2007/PartnerControls"/>
    <ds:schemaRef ds:uri="27930293-ec16-414a-b02b-3b0f9975b2f0"/>
    <ds:schemaRef ds:uri="8bce39bc-f1db-47a8-afbe-505a784f0935"/>
  </ds:schemaRefs>
</ds:datastoreItem>
</file>

<file path=customXml/itemProps3.xml><?xml version="1.0" encoding="utf-8"?>
<ds:datastoreItem xmlns:ds="http://schemas.openxmlformats.org/officeDocument/2006/customXml" ds:itemID="{CF6CAF88-53A4-438E-85FE-EBDC534761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 izmjena troškovnika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Andrea Vuković</cp:lastModifiedBy>
  <cp:lastPrinted>2026-10-14T11:06:36Z</cp:lastPrinted>
  <dcterms:created xsi:type="dcterms:W3CDTF">2026-10-14T09:38:52Z</dcterms:created>
  <dcterms:modified xsi:type="dcterms:W3CDTF">2026-10-22T14:47:13Z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0x0101005D8A05F945AC804EA38D2E0ED65F309D</vt:lpwstr>
  </property>
  <property fmtid="{D5CDD505-2E9C-101B-9397-08002B2CF9AE}" pid="3" name="MediaServiceImageTags">
    <vt:lpwstr/>
  </property>
</Properties>
</file>